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3"/>
  <workbookPr/>
  <mc:AlternateContent xmlns:mc="http://schemas.openxmlformats.org/markup-compatibility/2006">
    <mc:Choice Requires="x15">
      <x15ac:absPath xmlns:x15ac="http://schemas.microsoft.com/office/spreadsheetml/2010/11/ac" url="https://vsbitorg.sharepoint.com/sites/VEHI/Shared Documents/VEHI Website/Health Page/Benefit Charts/2025/"/>
    </mc:Choice>
  </mc:AlternateContent>
  <xr:revisionPtr revIDLastSave="0" documentId="8_{6554BC92-6718-415B-8ECA-5E771AA77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G37" i="1"/>
  <c r="H37" i="1" s="1"/>
  <c r="I37" i="1" s="1"/>
  <c r="C37" i="1"/>
  <c r="G36" i="1"/>
  <c r="C36" i="1"/>
  <c r="G35" i="1"/>
  <c r="C35" i="1"/>
  <c r="G34" i="1"/>
  <c r="C34" i="1"/>
  <c r="G27" i="1"/>
  <c r="H27" i="1" s="1"/>
  <c r="I27" i="1" s="1"/>
  <c r="C27" i="1"/>
  <c r="G26" i="1"/>
  <c r="C26" i="1"/>
  <c r="G25" i="1"/>
  <c r="C25" i="1"/>
  <c r="G24" i="1"/>
  <c r="G17" i="1"/>
  <c r="H17" i="1" s="1"/>
  <c r="I17" i="1" s="1"/>
  <c r="C17" i="1"/>
  <c r="G16" i="1"/>
  <c r="C16" i="1"/>
  <c r="G15" i="1"/>
  <c r="C15" i="1"/>
  <c r="G14" i="1"/>
  <c r="C14" i="1"/>
  <c r="G7" i="1"/>
  <c r="H7" i="1" s="1"/>
  <c r="I7" i="1" s="1"/>
  <c r="C7" i="1"/>
  <c r="G6" i="1"/>
  <c r="C6" i="1"/>
  <c r="G5" i="1"/>
  <c r="C5" i="1"/>
  <c r="G4" i="1"/>
  <c r="K17" i="1" l="1"/>
  <c r="J17" i="1"/>
  <c r="K27" i="1"/>
  <c r="J27" i="1"/>
  <c r="K37" i="1"/>
  <c r="J37" i="1"/>
  <c r="K7" i="1"/>
  <c r="J7" i="1"/>
  <c r="H6" i="1"/>
  <c r="H16" i="1"/>
  <c r="H26" i="1"/>
  <c r="H36" i="1"/>
  <c r="I36" i="1" s="1"/>
  <c r="H24" i="1" l="1"/>
  <c r="I24" i="1" s="1"/>
  <c r="H25" i="1"/>
  <c r="I25" i="1" s="1"/>
  <c r="K36" i="1"/>
  <c r="J36" i="1"/>
  <c r="H14" i="1"/>
  <c r="I14" i="1" s="1"/>
  <c r="H15" i="1"/>
  <c r="I15" i="1" s="1"/>
  <c r="H4" i="1"/>
  <c r="I4" i="1" s="1"/>
  <c r="H5" i="1"/>
  <c r="I5" i="1" s="1"/>
  <c r="I26" i="1"/>
  <c r="I16" i="1"/>
  <c r="I6" i="1"/>
  <c r="H34" i="1"/>
  <c r="I34" i="1" s="1"/>
  <c r="H35" i="1"/>
  <c r="I35" i="1" s="1"/>
  <c r="K6" i="1" l="1"/>
  <c r="J6" i="1"/>
  <c r="J4" i="1"/>
  <c r="K16" i="1"/>
  <c r="J16" i="1"/>
  <c r="K15" i="1"/>
  <c r="J15" i="1"/>
  <c r="K25" i="1"/>
  <c r="J25" i="1"/>
  <c r="K35" i="1"/>
  <c r="J35" i="1"/>
  <c r="K26" i="1"/>
  <c r="J26" i="1"/>
  <c r="K14" i="1"/>
  <c r="J14" i="1"/>
  <c r="K24" i="1"/>
  <c r="J24" i="1"/>
  <c r="K34" i="1"/>
  <c r="J34" i="1"/>
  <c r="K5" i="1"/>
  <c r="J5" i="1"/>
  <c r="K4" i="1" l="1"/>
  <c r="C4" i="1"/>
</calcChain>
</file>

<file path=xl/sharedStrings.xml><?xml version="1.0" encoding="utf-8"?>
<sst xmlns="http://schemas.openxmlformats.org/spreadsheetml/2006/main" count="95" uniqueCount="30">
  <si>
    <r>
      <t xml:space="preserve">Enter the District/Employer premium contribution percentage below </t>
    </r>
    <r>
      <rPr>
        <b/>
        <sz val="12"/>
        <color theme="4" tint="-0.249977111117893"/>
        <rFont val="Calibri"/>
        <family val="2"/>
        <scheme val="minor"/>
      </rPr>
      <t>(in cell A2)</t>
    </r>
    <r>
      <rPr>
        <b/>
        <sz val="12"/>
        <color theme="1"/>
        <rFont val="Calibri"/>
        <family val="2"/>
        <scheme val="minor"/>
      </rPr>
      <t xml:space="preserve"> for actual costs:</t>
    </r>
  </si>
  <si>
    <t>Employee costs are in Italics</t>
  </si>
  <si>
    <r>
      <t xml:space="preserve">Non-Licensed Employee*  Full Time - </t>
    </r>
    <r>
      <rPr>
        <b/>
        <sz val="12"/>
        <color rgb="FFFF0000"/>
        <rFont val="Calibri"/>
        <family val="2"/>
      </rPr>
      <t>Single Policy</t>
    </r>
    <r>
      <rPr>
        <b/>
        <sz val="12"/>
        <color theme="7" tint="0.79998168889431442"/>
        <rFont val="Calibri"/>
        <family val="2"/>
      </rPr>
      <t xml:space="preserve"> - Premium Split Determined Locally (See cell A2 to change to your local amount)</t>
    </r>
  </si>
  <si>
    <t>Plan</t>
  </si>
  <si>
    <t>Employee Out-of-Pocket Maximum by Plan</t>
  </si>
  <si>
    <t>HRA/HSA** Funding by Employer 2023-2027</t>
  </si>
  <si>
    <r>
      <t xml:space="preserve">Annual Out-of-Pocket Exposure for Employee </t>
    </r>
    <r>
      <rPr>
        <b/>
        <i/>
        <sz val="12"/>
        <color rgb="FFFF0000"/>
        <rFont val="Calibri"/>
        <family val="2"/>
      </rPr>
      <t>After</t>
    </r>
    <r>
      <rPr>
        <b/>
        <i/>
        <sz val="12"/>
        <color theme="7" tint="0.79998168889431442"/>
        <rFont val="Calibri"/>
        <family val="2"/>
      </rPr>
      <t xml:space="preserve"> HRA/HSA**</t>
    </r>
  </si>
  <si>
    <t>Total Monthly Premium 7/1/2025</t>
  </si>
  <si>
    <t>Total Annual Premium</t>
  </si>
  <si>
    <t>Annual Employer Premium Share</t>
  </si>
  <si>
    <t>Annual Employee Premium Share</t>
  </si>
  <si>
    <t>Employee Monthly Premium Share</t>
  </si>
  <si>
    <t xml:space="preserve"> Total Employee Annual Exposure Premium &amp; Out-of Pocket Share</t>
  </si>
  <si>
    <t>Single</t>
  </si>
  <si>
    <t>Platinum</t>
  </si>
  <si>
    <t>Gold</t>
  </si>
  <si>
    <t>Gold CDHP</t>
  </si>
  <si>
    <t>Silver CDHP</t>
  </si>
  <si>
    <t>*If you are unsure if these costs apply to you, see “What employee segment am I in?” on our website.</t>
  </si>
  <si>
    <t>**HSA only available on Silver Plan</t>
  </si>
  <si>
    <r>
      <t xml:space="preserve">Employer premium contributions for the </t>
    </r>
    <r>
      <rPr>
        <i/>
        <u/>
        <sz val="12"/>
        <color rgb="FF000000"/>
        <rFont val="Calibri"/>
        <family val="2"/>
        <scheme val="minor"/>
      </rPr>
      <t>Platinum and Gold Plans</t>
    </r>
    <r>
      <rPr>
        <i/>
        <sz val="12"/>
        <color rgb="FF000000"/>
        <rFont val="Calibri"/>
        <family val="2"/>
        <scheme val="minor"/>
      </rPr>
      <t xml:space="preserve"> are identical to the employer premium contribution to the </t>
    </r>
    <r>
      <rPr>
        <i/>
        <u/>
        <sz val="12"/>
        <color rgb="FF000000"/>
        <rFont val="Calibri"/>
        <family val="2"/>
        <scheme val="minor"/>
      </rPr>
      <t>Gold CDHP</t>
    </r>
    <r>
      <rPr>
        <i/>
        <sz val="12"/>
        <color rgb="FF000000"/>
        <rFont val="Calibri"/>
        <family val="2"/>
        <scheme val="minor"/>
      </rPr>
      <t>.</t>
    </r>
  </si>
  <si>
    <t>Premiums are set on a fiscal-year basis. These rates reflect changes as of  July 1, 2025.</t>
  </si>
  <si>
    <r>
      <t xml:space="preserve">Non-Licensed Employee*  Full Time - </t>
    </r>
    <r>
      <rPr>
        <b/>
        <sz val="12"/>
        <color rgb="FFFF0000"/>
        <rFont val="Calibri"/>
        <family val="2"/>
      </rPr>
      <t>Self &amp; Spouse Policy</t>
    </r>
    <r>
      <rPr>
        <b/>
        <sz val="12"/>
        <color theme="7" tint="0.79998168889431442"/>
        <rFont val="Calibri"/>
        <family val="2"/>
      </rPr>
      <t xml:space="preserve"> - Premium Split Determined Locally (See cell A2 to change to your local amount)</t>
    </r>
  </si>
  <si>
    <t>Self &amp; Spouse</t>
  </si>
  <si>
    <t xml:space="preserve">Platinum </t>
  </si>
  <si>
    <r>
      <t xml:space="preserve">Non-Licensed Employee* Full Time - </t>
    </r>
    <r>
      <rPr>
        <b/>
        <sz val="12"/>
        <color rgb="FFFF0000"/>
        <rFont val="Calibri"/>
        <family val="2"/>
      </rPr>
      <t>Parent/Child(ren) Policy</t>
    </r>
    <r>
      <rPr>
        <b/>
        <sz val="12"/>
        <color theme="7" tint="0.79998168889431442"/>
        <rFont val="Calibri"/>
        <family val="2"/>
      </rPr>
      <t xml:space="preserve"> - Premium Split Determined Locally (See cell A2 to change to your local amount)</t>
    </r>
  </si>
  <si>
    <t>Parent/Child(ren)</t>
  </si>
  <si>
    <r>
      <t xml:space="preserve">Non-Licensed Employee* Full Time - </t>
    </r>
    <r>
      <rPr>
        <b/>
        <sz val="12"/>
        <color rgb="FFFF0000"/>
        <rFont val="Calibri"/>
        <family val="2"/>
      </rPr>
      <t>Family Policy</t>
    </r>
    <r>
      <rPr>
        <b/>
        <sz val="12"/>
        <color theme="7" tint="0.79998168889431442"/>
        <rFont val="Calibri"/>
        <family val="2"/>
      </rPr>
      <t xml:space="preserve"> - Premium Split Determined Locally (See cell A2 to change to your local amount)</t>
    </r>
  </si>
  <si>
    <t>Family</t>
  </si>
  <si>
    <t>Updated 04.16.2025 - No change to HSA/HRA Funding for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</si>
</sst>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3">
    <font>
      <sz val="11"/>
      <color theme="1"/>
      <name val="Calibri"/>
      <family val="2"/>
      <scheme val="minor"/>
    </font>
    <font>
      <b/>
      <sz val="12"/>
      <color theme="7" tint="0.7999816888943144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b/>
      <sz val="12"/>
      <color rgb="FFFF0000"/>
      <name val="Calibri"/>
      <family val="2"/>
    </font>
    <font>
      <i/>
      <sz val="12"/>
      <color theme="3" tint="-0.499984740745262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7" tint="0.79998168889431442"/>
      <name val="Calibri"/>
      <family val="2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3" tint="-0.499984740745262"/>
      <name val="Calibri"/>
      <family val="2"/>
    </font>
    <font>
      <b/>
      <i/>
      <sz val="12"/>
      <color rgb="FFFF0000"/>
      <name val="Calibri"/>
      <family val="2"/>
    </font>
    <font>
      <i/>
      <sz val="12"/>
      <color rgb="FF000000"/>
      <name val="Calibri"/>
      <family val="2"/>
      <scheme val="minor"/>
    </font>
    <font>
      <i/>
      <u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readingOrder="1"/>
    </xf>
    <xf numFmtId="0" fontId="3" fillId="0" borderId="0" xfId="0" applyFont="1" applyAlignment="1">
      <alignment horizontal="center" readingOrder="1"/>
    </xf>
    <xf numFmtId="0" fontId="3" fillId="0" borderId="0" xfId="0" applyFont="1" applyAlignment="1">
      <alignment readingOrder="1"/>
    </xf>
    <xf numFmtId="0" fontId="3" fillId="0" borderId="0" xfId="0" applyFont="1" applyAlignment="1">
      <alignment wrapText="1" readingOrder="1"/>
    </xf>
    <xf numFmtId="0" fontId="4" fillId="4" borderId="3" xfId="0" applyFont="1" applyFill="1" applyBorder="1" applyAlignment="1">
      <alignment horizontal="left" vertical="center" readingOrder="1"/>
    </xf>
    <xf numFmtId="6" fontId="4" fillId="4" borderId="3" xfId="0" applyNumberFormat="1" applyFont="1" applyFill="1" applyBorder="1" applyAlignment="1">
      <alignment horizontal="center" vertical="center" readingOrder="1"/>
    </xf>
    <xf numFmtId="164" fontId="4" fillId="4" borderId="3" xfId="0" applyNumberFormat="1" applyFont="1" applyFill="1" applyBorder="1" applyAlignment="1">
      <alignment horizontal="center" vertical="center" readingOrder="1"/>
    </xf>
    <xf numFmtId="164" fontId="5" fillId="4" borderId="3" xfId="0" applyNumberFormat="1" applyFont="1" applyFill="1" applyBorder="1" applyAlignment="1">
      <alignment horizontal="center" readingOrder="1"/>
    </xf>
    <xf numFmtId="0" fontId="3" fillId="4" borderId="3" xfId="0" applyFont="1" applyFill="1" applyBorder="1" applyAlignment="1">
      <alignment readingOrder="1"/>
    </xf>
    <xf numFmtId="0" fontId="3" fillId="4" borderId="3" xfId="0" applyFont="1" applyFill="1" applyBorder="1" applyAlignment="1">
      <alignment horizontal="center" readingOrder="1"/>
    </xf>
    <xf numFmtId="0" fontId="10" fillId="0" borderId="0" xfId="0" applyFont="1" applyAlignment="1">
      <alignment readingOrder="1"/>
    </xf>
    <xf numFmtId="6" fontId="12" fillId="4" borderId="3" xfId="0" applyNumberFormat="1" applyFont="1" applyFill="1" applyBorder="1" applyAlignment="1">
      <alignment horizontal="center" vertical="center" readingOrder="1"/>
    </xf>
    <xf numFmtId="0" fontId="10" fillId="4" borderId="3" xfId="0" applyFont="1" applyFill="1" applyBorder="1" applyAlignment="1">
      <alignment readingOrder="1"/>
    </xf>
    <xf numFmtId="164" fontId="13" fillId="4" borderId="3" xfId="0" applyNumberFormat="1" applyFont="1" applyFill="1" applyBorder="1" applyAlignment="1">
      <alignment horizontal="center" readingOrder="1"/>
    </xf>
    <xf numFmtId="164" fontId="10" fillId="0" borderId="0" xfId="0" applyNumberFormat="1" applyFont="1" applyAlignment="1">
      <alignment readingOrder="1"/>
    </xf>
    <xf numFmtId="164" fontId="12" fillId="4" borderId="3" xfId="0" applyNumberFormat="1" applyFont="1" applyFill="1" applyBorder="1" applyAlignment="1">
      <alignment horizontal="center" vertical="center" readingOrder="1"/>
    </xf>
    <xf numFmtId="0" fontId="3" fillId="6" borderId="0" xfId="0" applyFont="1" applyFill="1" applyAlignment="1">
      <alignment readingOrder="1"/>
    </xf>
    <xf numFmtId="0" fontId="4" fillId="7" borderId="4" xfId="0" applyFont="1" applyFill="1" applyBorder="1" applyAlignment="1">
      <alignment vertical="center"/>
    </xf>
    <xf numFmtId="6" fontId="4" fillId="7" borderId="4" xfId="0" applyNumberFormat="1" applyFont="1" applyFill="1" applyBorder="1" applyAlignment="1">
      <alignment vertical="center"/>
    </xf>
    <xf numFmtId="6" fontId="12" fillId="7" borderId="4" xfId="0" applyNumberFormat="1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vertical="center"/>
    </xf>
    <xf numFmtId="164" fontId="5" fillId="7" borderId="4" xfId="0" applyNumberFormat="1" applyFont="1" applyFill="1" applyBorder="1"/>
    <xf numFmtId="164" fontId="13" fillId="7" borderId="4" xfId="0" applyNumberFormat="1" applyFont="1" applyFill="1" applyBorder="1"/>
    <xf numFmtId="164" fontId="12" fillId="7" borderId="4" xfId="0" applyNumberFormat="1" applyFont="1" applyFill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6" fontId="4" fillId="0" borderId="0" xfId="0" applyNumberFormat="1" applyFont="1" applyAlignment="1">
      <alignment horizontal="center" vertical="center" readingOrder="1"/>
    </xf>
    <xf numFmtId="6" fontId="12" fillId="0" borderId="0" xfId="0" applyNumberFormat="1" applyFont="1" applyAlignment="1">
      <alignment horizontal="center" vertical="center" readingOrder="1"/>
    </xf>
    <xf numFmtId="164" fontId="4" fillId="0" borderId="0" xfId="0" applyNumberFormat="1" applyFont="1" applyAlignment="1">
      <alignment horizontal="center" vertical="center" readingOrder="1"/>
    </xf>
    <xf numFmtId="164" fontId="5" fillId="0" borderId="0" xfId="0" applyNumberFormat="1" applyFont="1" applyAlignment="1">
      <alignment horizontal="center" readingOrder="1"/>
    </xf>
    <xf numFmtId="164" fontId="13" fillId="0" borderId="0" xfId="0" applyNumberFormat="1" applyFont="1" applyAlignment="1">
      <alignment horizontal="center" readingOrder="1"/>
    </xf>
    <xf numFmtId="164" fontId="12" fillId="0" borderId="0" xfId="0" applyNumberFormat="1" applyFont="1" applyAlignment="1">
      <alignment horizontal="center" vertical="center" readingOrder="1"/>
    </xf>
    <xf numFmtId="0" fontId="6" fillId="4" borderId="10" xfId="0" applyFont="1" applyFill="1" applyBorder="1" applyAlignment="1">
      <alignment horizontal="left" vertical="center" readingOrder="1"/>
    </xf>
    <xf numFmtId="164" fontId="10" fillId="4" borderId="11" xfId="0" applyNumberFormat="1" applyFont="1" applyFill="1" applyBorder="1" applyAlignment="1">
      <alignment readingOrder="1"/>
    </xf>
    <xf numFmtId="0" fontId="16" fillId="7" borderId="12" xfId="0" applyFont="1" applyFill="1" applyBorder="1" applyAlignment="1">
      <alignment vertical="center"/>
    </xf>
    <xf numFmtId="164" fontId="13" fillId="7" borderId="13" xfId="0" applyNumberFormat="1" applyFont="1" applyFill="1" applyBorder="1"/>
    <xf numFmtId="0" fontId="16" fillId="8" borderId="14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6" fontId="4" fillId="8" borderId="15" xfId="0" applyNumberFormat="1" applyFont="1" applyFill="1" applyBorder="1" applyAlignment="1">
      <alignment vertical="center"/>
    </xf>
    <xf numFmtId="6" fontId="12" fillId="8" borderId="15" xfId="0" applyNumberFormat="1" applyFont="1" applyFill="1" applyBorder="1" applyAlignment="1">
      <alignment vertical="center"/>
    </xf>
    <xf numFmtId="164" fontId="4" fillId="8" borderId="15" xfId="0" applyNumberFormat="1" applyFont="1" applyFill="1" applyBorder="1" applyAlignment="1">
      <alignment vertical="center"/>
    </xf>
    <xf numFmtId="164" fontId="5" fillId="8" borderId="15" xfId="0" applyNumberFormat="1" applyFont="1" applyFill="1" applyBorder="1"/>
    <xf numFmtId="164" fontId="13" fillId="8" borderId="15" xfId="0" applyNumberFormat="1" applyFont="1" applyFill="1" applyBorder="1"/>
    <xf numFmtId="164" fontId="12" fillId="8" borderId="15" xfId="0" applyNumberFormat="1" applyFont="1" applyFill="1" applyBorder="1" applyAlignment="1">
      <alignment vertical="center"/>
    </xf>
    <xf numFmtId="164" fontId="13" fillId="8" borderId="16" xfId="0" applyNumberFormat="1" applyFont="1" applyFill="1" applyBorder="1"/>
    <xf numFmtId="164" fontId="13" fillId="4" borderId="11" xfId="0" applyNumberFormat="1" applyFont="1" applyFill="1" applyBorder="1" applyAlignment="1">
      <alignment horizontal="center" readingOrder="1"/>
    </xf>
    <xf numFmtId="0" fontId="9" fillId="6" borderId="15" xfId="0" applyFont="1" applyFill="1" applyBorder="1" applyAlignment="1">
      <alignment readingOrder="1"/>
    </xf>
    <xf numFmtId="0" fontId="3" fillId="6" borderId="16" xfId="0" applyFont="1" applyFill="1" applyBorder="1" applyAlignment="1">
      <alignment readingOrder="1"/>
    </xf>
    <xf numFmtId="9" fontId="2" fillId="2" borderId="1" xfId="0" applyNumberFormat="1" applyFont="1" applyFill="1" applyBorder="1" applyAlignment="1">
      <alignment horizontal="center" readingOrder="1"/>
    </xf>
    <xf numFmtId="0" fontId="2" fillId="5" borderId="17" xfId="0" applyFont="1" applyFill="1" applyBorder="1" applyAlignment="1">
      <alignment readingOrder="1"/>
    </xf>
    <xf numFmtId="0" fontId="2" fillId="5" borderId="18" xfId="0" applyFont="1" applyFill="1" applyBorder="1" applyAlignment="1">
      <alignment readingOrder="1"/>
    </xf>
    <xf numFmtId="0" fontId="3" fillId="5" borderId="18" xfId="0" applyFont="1" applyFill="1" applyBorder="1" applyAlignment="1">
      <alignment horizontal="center" readingOrder="1"/>
    </xf>
    <xf numFmtId="0" fontId="3" fillId="5" borderId="19" xfId="0" applyFont="1" applyFill="1" applyBorder="1" applyAlignment="1">
      <alignment horizontal="center" readingOrder="1"/>
    </xf>
    <xf numFmtId="6" fontId="19" fillId="3" borderId="2" xfId="0" applyNumberFormat="1" applyFont="1" applyFill="1" applyBorder="1" applyAlignment="1">
      <alignment horizontal="center" vertical="center" readingOrder="1"/>
    </xf>
    <xf numFmtId="164" fontId="20" fillId="3" borderId="2" xfId="0" applyNumberFormat="1" applyFont="1" applyFill="1" applyBorder="1" applyAlignment="1">
      <alignment horizontal="center" vertical="center" readingOrder="1"/>
    </xf>
    <xf numFmtId="164" fontId="20" fillId="3" borderId="2" xfId="0" applyNumberFormat="1" applyFont="1" applyFill="1" applyBorder="1" applyAlignment="1">
      <alignment horizontal="center" readingOrder="1"/>
    </xf>
    <xf numFmtId="164" fontId="19" fillId="3" borderId="2" xfId="0" applyNumberFormat="1" applyFont="1" applyFill="1" applyBorder="1" applyAlignment="1">
      <alignment horizontal="center" readingOrder="1"/>
    </xf>
    <xf numFmtId="164" fontId="19" fillId="3" borderId="2" xfId="0" applyNumberFormat="1" applyFont="1" applyFill="1" applyBorder="1" applyAlignment="1">
      <alignment horizontal="center" vertical="center" readingOrder="1"/>
    </xf>
    <xf numFmtId="6" fontId="19" fillId="3" borderId="9" xfId="0" applyNumberFormat="1" applyFont="1" applyFill="1" applyBorder="1" applyAlignment="1">
      <alignment horizontal="center" readingOrder="1"/>
    </xf>
    <xf numFmtId="0" fontId="21" fillId="0" borderId="0" xfId="0" applyFont="1" applyAlignment="1">
      <alignment readingOrder="1"/>
    </xf>
    <xf numFmtId="0" fontId="4" fillId="9" borderId="8" xfId="0" applyFont="1" applyFill="1" applyBorder="1" applyAlignment="1">
      <alignment horizontal="left" vertical="center" readingOrder="1"/>
    </xf>
    <xf numFmtId="0" fontId="4" fillId="9" borderId="2" xfId="0" applyFont="1" applyFill="1" applyBorder="1" applyAlignment="1">
      <alignment horizontal="left" vertical="center" readingOrder="1"/>
    </xf>
    <xf numFmtId="6" fontId="4" fillId="9" borderId="2" xfId="0" applyNumberFormat="1" applyFont="1" applyFill="1" applyBorder="1" applyAlignment="1">
      <alignment horizontal="center" vertical="center" readingOrder="1"/>
    </xf>
    <xf numFmtId="6" fontId="12" fillId="9" borderId="2" xfId="0" applyNumberFormat="1" applyFont="1" applyFill="1" applyBorder="1" applyAlignment="1">
      <alignment horizontal="center" vertical="center" readingOrder="1"/>
    </xf>
    <xf numFmtId="164" fontId="4" fillId="9" borderId="2" xfId="0" applyNumberFormat="1" applyFont="1" applyFill="1" applyBorder="1" applyAlignment="1">
      <alignment horizontal="center" vertical="center" readingOrder="1"/>
    </xf>
    <xf numFmtId="164" fontId="5" fillId="9" borderId="2" xfId="0" applyNumberFormat="1" applyFont="1" applyFill="1" applyBorder="1" applyAlignment="1">
      <alignment horizontal="center" readingOrder="1"/>
    </xf>
    <xf numFmtId="164" fontId="14" fillId="9" borderId="2" xfId="0" applyNumberFormat="1" applyFont="1" applyFill="1" applyBorder="1" applyAlignment="1">
      <alignment horizontal="center" readingOrder="1"/>
    </xf>
    <xf numFmtId="164" fontId="8" fillId="9" borderId="2" xfId="0" applyNumberFormat="1" applyFont="1" applyFill="1" applyBorder="1" applyAlignment="1">
      <alignment horizontal="center" readingOrder="1"/>
    </xf>
    <xf numFmtId="164" fontId="8" fillId="9" borderId="2" xfId="0" applyNumberFormat="1" applyFont="1" applyFill="1" applyBorder="1" applyAlignment="1">
      <alignment horizontal="center" vertical="center" readingOrder="1"/>
    </xf>
    <xf numFmtId="164" fontId="8" fillId="9" borderId="9" xfId="0" applyNumberFormat="1" applyFont="1" applyFill="1" applyBorder="1" applyAlignment="1">
      <alignment horizontal="center" readingOrder="1"/>
    </xf>
    <xf numFmtId="0" fontId="4" fillId="7" borderId="8" xfId="0" applyFont="1" applyFill="1" applyBorder="1" applyAlignment="1">
      <alignment horizontal="left" vertical="center" readingOrder="1"/>
    </xf>
    <xf numFmtId="0" fontId="4" fillId="7" borderId="2" xfId="0" applyFont="1" applyFill="1" applyBorder="1" applyAlignment="1">
      <alignment horizontal="left" vertical="center" readingOrder="1"/>
    </xf>
    <xf numFmtId="6" fontId="4" fillId="7" borderId="2" xfId="0" applyNumberFormat="1" applyFont="1" applyFill="1" applyBorder="1" applyAlignment="1">
      <alignment horizontal="center" vertical="center" readingOrder="1"/>
    </xf>
    <xf numFmtId="6" fontId="12" fillId="7" borderId="2" xfId="0" applyNumberFormat="1" applyFont="1" applyFill="1" applyBorder="1" applyAlignment="1">
      <alignment horizontal="center" vertical="center" readingOrder="1"/>
    </xf>
    <xf numFmtId="164" fontId="4" fillId="7" borderId="2" xfId="0" applyNumberFormat="1" applyFont="1" applyFill="1" applyBorder="1" applyAlignment="1">
      <alignment horizontal="center" vertical="center" readingOrder="1"/>
    </xf>
    <xf numFmtId="164" fontId="5" fillId="7" borderId="2" xfId="0" applyNumberFormat="1" applyFont="1" applyFill="1" applyBorder="1" applyAlignment="1">
      <alignment horizontal="center" readingOrder="1"/>
    </xf>
    <xf numFmtId="164" fontId="14" fillId="7" borderId="2" xfId="0" applyNumberFormat="1" applyFont="1" applyFill="1" applyBorder="1" applyAlignment="1">
      <alignment horizontal="center" readingOrder="1"/>
    </xf>
    <xf numFmtId="164" fontId="8" fillId="7" borderId="2" xfId="0" applyNumberFormat="1" applyFont="1" applyFill="1" applyBorder="1" applyAlignment="1">
      <alignment horizontal="center" readingOrder="1"/>
    </xf>
    <xf numFmtId="164" fontId="8" fillId="7" borderId="2" xfId="0" applyNumberFormat="1" applyFont="1" applyFill="1" applyBorder="1" applyAlignment="1">
      <alignment horizontal="center" vertical="center" readingOrder="1"/>
    </xf>
    <xf numFmtId="164" fontId="8" fillId="7" borderId="9" xfId="0" applyNumberFormat="1" applyFont="1" applyFill="1" applyBorder="1" applyAlignment="1">
      <alignment horizontal="center" readingOrder="1"/>
    </xf>
    <xf numFmtId="0" fontId="4" fillId="10" borderId="8" xfId="0" applyFont="1" applyFill="1" applyBorder="1" applyAlignment="1">
      <alignment horizontal="left" vertical="center" readingOrder="1"/>
    </xf>
    <xf numFmtId="0" fontId="4" fillId="10" borderId="2" xfId="0" applyFont="1" applyFill="1" applyBorder="1" applyAlignment="1">
      <alignment horizontal="left" vertical="center" readingOrder="1"/>
    </xf>
    <xf numFmtId="6" fontId="4" fillId="10" borderId="2" xfId="0" applyNumberFormat="1" applyFont="1" applyFill="1" applyBorder="1" applyAlignment="1">
      <alignment horizontal="center" vertical="center" readingOrder="1"/>
    </xf>
    <xf numFmtId="6" fontId="12" fillId="10" borderId="2" xfId="0" applyNumberFormat="1" applyFont="1" applyFill="1" applyBorder="1" applyAlignment="1">
      <alignment horizontal="center" vertical="center" readingOrder="1"/>
    </xf>
    <xf numFmtId="164" fontId="4" fillId="10" borderId="2" xfId="0" applyNumberFormat="1" applyFont="1" applyFill="1" applyBorder="1" applyAlignment="1">
      <alignment horizontal="center" vertical="center" readingOrder="1"/>
    </xf>
    <xf numFmtId="164" fontId="5" fillId="10" borderId="2" xfId="0" applyNumberFormat="1" applyFont="1" applyFill="1" applyBorder="1" applyAlignment="1">
      <alignment horizontal="center" readingOrder="1"/>
    </xf>
    <xf numFmtId="164" fontId="14" fillId="10" borderId="2" xfId="0" applyNumberFormat="1" applyFont="1" applyFill="1" applyBorder="1" applyAlignment="1">
      <alignment horizontal="center" readingOrder="1"/>
    </xf>
    <xf numFmtId="164" fontId="8" fillId="10" borderId="2" xfId="0" applyNumberFormat="1" applyFont="1" applyFill="1" applyBorder="1" applyAlignment="1">
      <alignment horizontal="center" readingOrder="1"/>
    </xf>
    <xf numFmtId="164" fontId="8" fillId="10" borderId="2" xfId="0" applyNumberFormat="1" applyFont="1" applyFill="1" applyBorder="1" applyAlignment="1">
      <alignment horizontal="center" vertical="center" readingOrder="1"/>
    </xf>
    <xf numFmtId="164" fontId="8" fillId="10" borderId="9" xfId="0" applyNumberFormat="1" applyFont="1" applyFill="1" applyBorder="1" applyAlignment="1">
      <alignment horizontal="center" readingOrder="1"/>
    </xf>
    <xf numFmtId="0" fontId="4" fillId="11" borderId="8" xfId="0" applyFont="1" applyFill="1" applyBorder="1" applyAlignment="1">
      <alignment horizontal="left" vertical="center" readingOrder="1"/>
    </xf>
    <xf numFmtId="0" fontId="4" fillId="11" borderId="2" xfId="0" applyFont="1" applyFill="1" applyBorder="1" applyAlignment="1">
      <alignment horizontal="left" vertical="center" readingOrder="1"/>
    </xf>
    <xf numFmtId="6" fontId="4" fillId="11" borderId="2" xfId="0" applyNumberFormat="1" applyFont="1" applyFill="1" applyBorder="1" applyAlignment="1">
      <alignment horizontal="center" vertical="center" readingOrder="1"/>
    </xf>
    <xf numFmtId="6" fontId="12" fillId="11" borderId="2" xfId="0" applyNumberFormat="1" applyFont="1" applyFill="1" applyBorder="1" applyAlignment="1">
      <alignment horizontal="center" vertical="center" readingOrder="1"/>
    </xf>
    <xf numFmtId="164" fontId="4" fillId="11" borderId="2" xfId="0" applyNumberFormat="1" applyFont="1" applyFill="1" applyBorder="1" applyAlignment="1">
      <alignment horizontal="center" vertical="center" readingOrder="1"/>
    </xf>
    <xf numFmtId="164" fontId="5" fillId="11" borderId="2" xfId="0" applyNumberFormat="1" applyFont="1" applyFill="1" applyBorder="1" applyAlignment="1">
      <alignment horizontal="center" readingOrder="1"/>
    </xf>
    <xf numFmtId="164" fontId="14" fillId="11" borderId="2" xfId="0" applyNumberFormat="1" applyFont="1" applyFill="1" applyBorder="1" applyAlignment="1">
      <alignment horizontal="center" readingOrder="1"/>
    </xf>
    <xf numFmtId="164" fontId="8" fillId="11" borderId="2" xfId="0" applyNumberFormat="1" applyFont="1" applyFill="1" applyBorder="1" applyAlignment="1">
      <alignment horizontal="center" readingOrder="1"/>
    </xf>
    <xf numFmtId="164" fontId="8" fillId="11" borderId="2" xfId="0" applyNumberFormat="1" applyFont="1" applyFill="1" applyBorder="1" applyAlignment="1">
      <alignment horizontal="center" vertical="center" readingOrder="1"/>
    </xf>
    <xf numFmtId="164" fontId="8" fillId="11" borderId="9" xfId="0" applyNumberFormat="1" applyFont="1" applyFill="1" applyBorder="1" applyAlignment="1">
      <alignment horizontal="center" readingOrder="1"/>
    </xf>
    <xf numFmtId="0" fontId="18" fillId="3" borderId="20" xfId="1" applyFill="1" applyBorder="1" applyAlignment="1"/>
    <xf numFmtId="0" fontId="18" fillId="3" borderId="21" xfId="1" applyFill="1" applyBorder="1" applyAlignment="1"/>
    <xf numFmtId="0" fontId="18" fillId="3" borderId="22" xfId="1" applyFill="1" applyBorder="1" applyAlignment="1"/>
    <xf numFmtId="0" fontId="1" fillId="12" borderId="5" xfId="0" applyFont="1" applyFill="1" applyBorder="1" applyAlignment="1">
      <alignment horizontal="left" vertical="center" wrapText="1" readingOrder="1"/>
    </xf>
    <xf numFmtId="0" fontId="1" fillId="12" borderId="6" xfId="0" applyFont="1" applyFill="1" applyBorder="1" applyAlignment="1">
      <alignment horizontal="center" vertical="center" wrapText="1" readingOrder="1"/>
    </xf>
    <xf numFmtId="0" fontId="11" fillId="12" borderId="6" xfId="0" applyFont="1" applyFill="1" applyBorder="1" applyAlignment="1">
      <alignment horizontal="center" vertical="center" wrapText="1" readingOrder="1"/>
    </xf>
    <xf numFmtId="164" fontId="11" fillId="12" borderId="7" xfId="0" applyNumberFormat="1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hi.org/what-employee-segment-am-i-in" TargetMode="External"/><Relationship Id="rId2" Type="http://schemas.openxmlformats.org/officeDocument/2006/relationships/hyperlink" Target="https://vehi.org/what-employee-segment-am-i-in" TargetMode="External"/><Relationship Id="rId1" Type="http://schemas.openxmlformats.org/officeDocument/2006/relationships/hyperlink" Target="https://vehi.org/what-employee-segment-am-i-i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ehi.org/what-employee-segment-am-i-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="85" zoomScaleNormal="85" workbookViewId="0">
      <selection activeCell="L10" sqref="L10"/>
    </sheetView>
  </sheetViews>
  <sheetFormatPr defaultColWidth="33.28515625" defaultRowHeight="15.75"/>
  <cols>
    <col min="1" max="1" width="37.42578125" style="3" customWidth="1"/>
    <col min="2" max="2" width="13.42578125" style="3" bestFit="1" customWidth="1"/>
    <col min="3" max="3" width="23.85546875" style="2" customWidth="1"/>
    <col min="4" max="4" width="22.42578125" style="2" customWidth="1"/>
    <col min="5" max="5" width="25.42578125" style="11" customWidth="1"/>
    <col min="6" max="6" width="18" style="3" customWidth="1"/>
    <col min="7" max="7" width="18.85546875" style="3" customWidth="1"/>
    <col min="8" max="8" width="21.5703125" style="3" customWidth="1"/>
    <col min="9" max="9" width="17.28515625" style="11" customWidth="1"/>
    <col min="10" max="10" width="20.42578125" style="11" customWidth="1"/>
    <col min="11" max="11" width="23" style="15" customWidth="1"/>
    <col min="12" max="16384" width="33.28515625" style="3"/>
  </cols>
  <sheetData>
    <row r="1" spans="1:11" s="4" customFormat="1" ht="16.5" thickBot="1">
      <c r="A1" s="50" t="s">
        <v>0</v>
      </c>
      <c r="B1" s="51"/>
      <c r="C1" s="52"/>
      <c r="D1" s="53"/>
      <c r="F1" s="11"/>
      <c r="G1" s="3"/>
      <c r="H1" s="3"/>
      <c r="I1" s="11"/>
      <c r="J1" s="11"/>
      <c r="K1" s="15"/>
    </row>
    <row r="2" spans="1:11" ht="16.5" thickBot="1">
      <c r="A2" s="49">
        <v>0.8</v>
      </c>
      <c r="B2" s="17"/>
      <c r="C2" s="47" t="s">
        <v>1</v>
      </c>
      <c r="D2" s="48"/>
    </row>
    <row r="3" spans="1:11" s="1" customFormat="1" ht="63">
      <c r="A3" s="104" t="s">
        <v>2</v>
      </c>
      <c r="B3" s="105" t="s">
        <v>3</v>
      </c>
      <c r="C3" s="105" t="s">
        <v>4</v>
      </c>
      <c r="D3" s="105" t="s">
        <v>5</v>
      </c>
      <c r="E3" s="106" t="s">
        <v>6</v>
      </c>
      <c r="F3" s="105" t="s">
        <v>7</v>
      </c>
      <c r="G3" s="105" t="s">
        <v>8</v>
      </c>
      <c r="H3" s="105" t="s">
        <v>9</v>
      </c>
      <c r="I3" s="106" t="s">
        <v>10</v>
      </c>
      <c r="J3" s="106" t="s">
        <v>11</v>
      </c>
      <c r="K3" s="107" t="s">
        <v>12</v>
      </c>
    </row>
    <row r="4" spans="1:11">
      <c r="A4" s="61" t="s">
        <v>13</v>
      </c>
      <c r="B4" s="62" t="s">
        <v>14</v>
      </c>
      <c r="C4" s="63">
        <f>D4+E4</f>
        <v>2800</v>
      </c>
      <c r="D4" s="63">
        <v>2200</v>
      </c>
      <c r="E4" s="64">
        <v>600</v>
      </c>
      <c r="F4" s="65">
        <v>1339.21</v>
      </c>
      <c r="G4" s="66">
        <f>F4*12</f>
        <v>16070.52</v>
      </c>
      <c r="H4" s="67">
        <f>H6</f>
        <v>11814.912</v>
      </c>
      <c r="I4" s="68">
        <f>G4-H4</f>
        <v>4255.6080000000002</v>
      </c>
      <c r="J4" s="69">
        <f>I4/12</f>
        <v>354.63400000000001</v>
      </c>
      <c r="K4" s="70">
        <f>E4+I4</f>
        <v>4855.6080000000002</v>
      </c>
    </row>
    <row r="5" spans="1:11">
      <c r="A5" s="71" t="s">
        <v>13</v>
      </c>
      <c r="B5" s="72" t="s">
        <v>15</v>
      </c>
      <c r="C5" s="73">
        <f t="shared" ref="C5:C37" si="0">D5+E5</f>
        <v>3100</v>
      </c>
      <c r="D5" s="73">
        <v>2200</v>
      </c>
      <c r="E5" s="74">
        <v>900</v>
      </c>
      <c r="F5" s="75">
        <v>1312.77</v>
      </c>
      <c r="G5" s="76">
        <f>F5*12</f>
        <v>15753.24</v>
      </c>
      <c r="H5" s="77">
        <f>H6</f>
        <v>11814.912</v>
      </c>
      <c r="I5" s="78">
        <f>G5-H5</f>
        <v>3938.3279999999995</v>
      </c>
      <c r="J5" s="79">
        <f>I5/12</f>
        <v>328.19399999999996</v>
      </c>
      <c r="K5" s="80">
        <f>E5+I5</f>
        <v>4838.3279999999995</v>
      </c>
    </row>
    <row r="6" spans="1:11">
      <c r="A6" s="81" t="s">
        <v>13</v>
      </c>
      <c r="B6" s="82" t="s">
        <v>16</v>
      </c>
      <c r="C6" s="83">
        <f t="shared" si="0"/>
        <v>2500</v>
      </c>
      <c r="D6" s="83">
        <v>2200</v>
      </c>
      <c r="E6" s="84">
        <v>300</v>
      </c>
      <c r="F6" s="85">
        <v>1230.72</v>
      </c>
      <c r="G6" s="86">
        <f>F6*12</f>
        <v>14768.64</v>
      </c>
      <c r="H6" s="87">
        <f>G6*A2</f>
        <v>11814.912</v>
      </c>
      <c r="I6" s="88">
        <f>G6-H6</f>
        <v>2953.7279999999992</v>
      </c>
      <c r="J6" s="89">
        <f>I6/12</f>
        <v>246.14399999999992</v>
      </c>
      <c r="K6" s="90">
        <f>E6+I6</f>
        <v>3253.7279999999992</v>
      </c>
    </row>
    <row r="7" spans="1:11">
      <c r="A7" s="91" t="s">
        <v>13</v>
      </c>
      <c r="B7" s="92" t="s">
        <v>17</v>
      </c>
      <c r="C7" s="93">
        <f t="shared" si="0"/>
        <v>4000</v>
      </c>
      <c r="D7" s="93">
        <v>2200</v>
      </c>
      <c r="E7" s="94">
        <v>1800</v>
      </c>
      <c r="F7" s="95">
        <v>1134.21</v>
      </c>
      <c r="G7" s="96">
        <f>F7*12</f>
        <v>13610.52</v>
      </c>
      <c r="H7" s="97">
        <f>G7*A2</f>
        <v>10888.416000000001</v>
      </c>
      <c r="I7" s="98">
        <f>G7-H7</f>
        <v>2722.1039999999994</v>
      </c>
      <c r="J7" s="99">
        <f>I7/12</f>
        <v>226.84199999999996</v>
      </c>
      <c r="K7" s="100">
        <f>E7+I7</f>
        <v>4522.1039999999994</v>
      </c>
    </row>
    <row r="8" spans="1:11" s="60" customFormat="1">
      <c r="A8" s="101" t="s">
        <v>18</v>
      </c>
      <c r="B8" s="102"/>
      <c r="C8" s="102"/>
      <c r="D8" s="103"/>
      <c r="E8" s="54"/>
      <c r="F8" s="55"/>
      <c r="G8" s="56"/>
      <c r="H8" s="56"/>
      <c r="I8" s="57"/>
      <c r="J8" s="58"/>
      <c r="K8" s="59"/>
    </row>
    <row r="9" spans="1:11">
      <c r="A9" s="33" t="s">
        <v>19</v>
      </c>
      <c r="B9" s="5"/>
      <c r="C9" s="6"/>
      <c r="D9" s="6"/>
      <c r="E9" s="12"/>
      <c r="F9" s="7"/>
      <c r="G9" s="8"/>
      <c r="H9" s="8"/>
      <c r="I9" s="14"/>
      <c r="J9" s="16"/>
      <c r="K9" s="46"/>
    </row>
    <row r="10" spans="1:11" s="25" customFormat="1">
      <c r="A10" s="35" t="s">
        <v>20</v>
      </c>
      <c r="B10" s="18"/>
      <c r="C10" s="19"/>
      <c r="D10" s="19"/>
      <c r="E10" s="20"/>
      <c r="F10" s="21"/>
      <c r="G10" s="22"/>
      <c r="H10" s="22"/>
      <c r="I10" s="23"/>
      <c r="J10" s="24"/>
      <c r="K10" s="36"/>
    </row>
    <row r="11" spans="1:11" s="25" customFormat="1" ht="16.5" thickBot="1">
      <c r="A11" s="37" t="s">
        <v>21</v>
      </c>
      <c r="B11" s="38"/>
      <c r="C11" s="39"/>
      <c r="D11" s="39"/>
      <c r="E11" s="40"/>
      <c r="F11" s="41"/>
      <c r="G11" s="42"/>
      <c r="H11" s="42"/>
      <c r="I11" s="43"/>
      <c r="J11" s="44"/>
      <c r="K11" s="45"/>
    </row>
    <row r="12" spans="1:11" ht="16.5" thickBot="1">
      <c r="A12" s="1"/>
      <c r="B12" s="26"/>
      <c r="C12" s="27"/>
      <c r="D12" s="27"/>
      <c r="E12" s="28"/>
      <c r="F12" s="29"/>
      <c r="G12" s="30"/>
      <c r="H12" s="30"/>
      <c r="I12" s="31"/>
      <c r="J12" s="32"/>
      <c r="K12" s="31"/>
    </row>
    <row r="13" spans="1:11" s="1" customFormat="1" ht="63">
      <c r="A13" s="104" t="s">
        <v>22</v>
      </c>
      <c r="B13" s="105" t="s">
        <v>3</v>
      </c>
      <c r="C13" s="105" t="s">
        <v>4</v>
      </c>
      <c r="D13" s="105" t="s">
        <v>5</v>
      </c>
      <c r="E13" s="106" t="s">
        <v>6</v>
      </c>
      <c r="F13" s="105" t="s">
        <v>7</v>
      </c>
      <c r="G13" s="105" t="s">
        <v>8</v>
      </c>
      <c r="H13" s="105" t="s">
        <v>9</v>
      </c>
      <c r="I13" s="106" t="s">
        <v>10</v>
      </c>
      <c r="J13" s="106" t="s">
        <v>11</v>
      </c>
      <c r="K13" s="107" t="s">
        <v>12</v>
      </c>
    </row>
    <row r="14" spans="1:11">
      <c r="A14" s="61" t="s">
        <v>23</v>
      </c>
      <c r="B14" s="62" t="s">
        <v>24</v>
      </c>
      <c r="C14" s="63">
        <f t="shared" si="0"/>
        <v>5600</v>
      </c>
      <c r="D14" s="63">
        <v>4400</v>
      </c>
      <c r="E14" s="64">
        <v>1200</v>
      </c>
      <c r="F14" s="65">
        <v>2678.44</v>
      </c>
      <c r="G14" s="66">
        <f>F14*12</f>
        <v>32141.279999999999</v>
      </c>
      <c r="H14" s="67">
        <f>H16</f>
        <v>22189.056</v>
      </c>
      <c r="I14" s="68">
        <f>G14-H14</f>
        <v>9952.2239999999983</v>
      </c>
      <c r="J14" s="69">
        <f>I14/12</f>
        <v>829.35199999999986</v>
      </c>
      <c r="K14" s="70">
        <f>E14+I14</f>
        <v>11152.223999999998</v>
      </c>
    </row>
    <row r="15" spans="1:11">
      <c r="A15" s="71" t="s">
        <v>23</v>
      </c>
      <c r="B15" s="72" t="s">
        <v>15</v>
      </c>
      <c r="C15" s="73">
        <f t="shared" si="0"/>
        <v>6200</v>
      </c>
      <c r="D15" s="73">
        <v>4400</v>
      </c>
      <c r="E15" s="74">
        <v>1800</v>
      </c>
      <c r="F15" s="75">
        <v>2625.55</v>
      </c>
      <c r="G15" s="76">
        <f>F15*12</f>
        <v>31506.600000000002</v>
      </c>
      <c r="H15" s="77">
        <f>H16</f>
        <v>22189.056</v>
      </c>
      <c r="I15" s="78">
        <f>G15-H15</f>
        <v>9317.5440000000017</v>
      </c>
      <c r="J15" s="79">
        <f>I15/12</f>
        <v>776.4620000000001</v>
      </c>
      <c r="K15" s="80">
        <f>E15+I15</f>
        <v>11117.544000000002</v>
      </c>
    </row>
    <row r="16" spans="1:11">
      <c r="A16" s="81" t="s">
        <v>23</v>
      </c>
      <c r="B16" s="82" t="s">
        <v>16</v>
      </c>
      <c r="C16" s="83">
        <f t="shared" si="0"/>
        <v>5000</v>
      </c>
      <c r="D16" s="83">
        <v>4400</v>
      </c>
      <c r="E16" s="84">
        <v>600</v>
      </c>
      <c r="F16" s="85">
        <v>2311.36</v>
      </c>
      <c r="G16" s="86">
        <f>F16*12</f>
        <v>27736.32</v>
      </c>
      <c r="H16" s="87">
        <f>G16*A2</f>
        <v>22189.056</v>
      </c>
      <c r="I16" s="88">
        <f>G16-H16</f>
        <v>5547.2639999999992</v>
      </c>
      <c r="J16" s="89">
        <f>I16/12</f>
        <v>462.27199999999993</v>
      </c>
      <c r="K16" s="90">
        <f>E16+I16</f>
        <v>6147.2639999999992</v>
      </c>
    </row>
    <row r="17" spans="1:11">
      <c r="A17" s="91" t="s">
        <v>23</v>
      </c>
      <c r="B17" s="92" t="s">
        <v>17</v>
      </c>
      <c r="C17" s="93">
        <f t="shared" si="0"/>
        <v>8000</v>
      </c>
      <c r="D17" s="93">
        <v>4400</v>
      </c>
      <c r="E17" s="94">
        <v>3600</v>
      </c>
      <c r="F17" s="95">
        <v>2268.44</v>
      </c>
      <c r="G17" s="96">
        <f>F17*12</f>
        <v>27221.279999999999</v>
      </c>
      <c r="H17" s="97">
        <f>G17*A2</f>
        <v>21777.024000000001</v>
      </c>
      <c r="I17" s="98">
        <f>G17-H17</f>
        <v>5444.2559999999976</v>
      </c>
      <c r="J17" s="99">
        <f>I17/12</f>
        <v>453.68799999999982</v>
      </c>
      <c r="K17" s="100">
        <f>E17+I17</f>
        <v>9044.2559999999976</v>
      </c>
    </row>
    <row r="18" spans="1:11" s="60" customFormat="1">
      <c r="A18" s="101" t="s">
        <v>18</v>
      </c>
      <c r="B18" s="102"/>
      <c r="C18" s="102"/>
      <c r="D18" s="103"/>
      <c r="E18" s="54"/>
      <c r="F18" s="55"/>
      <c r="G18" s="56"/>
      <c r="H18" s="56"/>
      <c r="I18" s="57"/>
      <c r="J18" s="58"/>
      <c r="K18" s="59"/>
    </row>
    <row r="19" spans="1:11">
      <c r="A19" s="33" t="s">
        <v>19</v>
      </c>
      <c r="B19" s="5"/>
      <c r="C19" s="6"/>
      <c r="D19" s="6"/>
      <c r="E19" s="12"/>
      <c r="F19" s="7"/>
      <c r="G19" s="8"/>
      <c r="H19" s="8"/>
      <c r="I19" s="14"/>
      <c r="J19" s="16"/>
      <c r="K19" s="46"/>
    </row>
    <row r="20" spans="1:11" s="25" customFormat="1">
      <c r="A20" s="35" t="s">
        <v>20</v>
      </c>
      <c r="B20" s="18"/>
      <c r="C20" s="19"/>
      <c r="D20" s="19"/>
      <c r="E20" s="20"/>
      <c r="F20" s="21"/>
      <c r="G20" s="22"/>
      <c r="H20" s="22"/>
      <c r="I20" s="23"/>
      <c r="J20" s="24"/>
      <c r="K20" s="36"/>
    </row>
    <row r="21" spans="1:11" s="25" customFormat="1" ht="16.5" thickBot="1">
      <c r="A21" s="37" t="s">
        <v>21</v>
      </c>
      <c r="B21" s="38"/>
      <c r="C21" s="39"/>
      <c r="D21" s="39"/>
      <c r="E21" s="40"/>
      <c r="F21" s="41"/>
      <c r="G21" s="42"/>
      <c r="H21" s="42"/>
      <c r="I21" s="43"/>
      <c r="J21" s="44"/>
      <c r="K21" s="45"/>
    </row>
    <row r="22" spans="1:11" ht="16.5" thickBot="1">
      <c r="A22" s="1"/>
      <c r="B22" s="26"/>
      <c r="C22" s="27"/>
      <c r="D22" s="27"/>
      <c r="E22" s="28"/>
      <c r="F22" s="29"/>
      <c r="G22" s="30"/>
      <c r="H22" s="30"/>
      <c r="I22" s="31"/>
      <c r="J22" s="32"/>
      <c r="K22" s="31"/>
    </row>
    <row r="23" spans="1:11" s="1" customFormat="1" ht="63">
      <c r="A23" s="104" t="s">
        <v>25</v>
      </c>
      <c r="B23" s="105" t="s">
        <v>3</v>
      </c>
      <c r="C23" s="105" t="s">
        <v>4</v>
      </c>
      <c r="D23" s="105" t="s">
        <v>5</v>
      </c>
      <c r="E23" s="106" t="s">
        <v>6</v>
      </c>
      <c r="F23" s="105" t="s">
        <v>7</v>
      </c>
      <c r="G23" s="105" t="s">
        <v>8</v>
      </c>
      <c r="H23" s="105" t="s">
        <v>9</v>
      </c>
      <c r="I23" s="106" t="s">
        <v>10</v>
      </c>
      <c r="J23" s="106" t="s">
        <v>11</v>
      </c>
      <c r="K23" s="107" t="s">
        <v>12</v>
      </c>
    </row>
    <row r="24" spans="1:11">
      <c r="A24" s="61" t="s">
        <v>26</v>
      </c>
      <c r="B24" s="62" t="s">
        <v>14</v>
      </c>
      <c r="C24" s="63">
        <f t="shared" si="0"/>
        <v>5600</v>
      </c>
      <c r="D24" s="63">
        <v>4400</v>
      </c>
      <c r="E24" s="64">
        <v>1200</v>
      </c>
      <c r="F24" s="65">
        <v>2239.37</v>
      </c>
      <c r="G24" s="66">
        <f>F24*12</f>
        <v>26872.44</v>
      </c>
      <c r="H24" s="67">
        <f>H26</f>
        <v>18266.304</v>
      </c>
      <c r="I24" s="68">
        <f>G24-H24</f>
        <v>8606.1359999999986</v>
      </c>
      <c r="J24" s="69">
        <f>I24/12</f>
        <v>717.17799999999988</v>
      </c>
      <c r="K24" s="70">
        <f>E24+I24</f>
        <v>9806.1359999999986</v>
      </c>
    </row>
    <row r="25" spans="1:11">
      <c r="A25" s="71" t="s">
        <v>26</v>
      </c>
      <c r="B25" s="72" t="s">
        <v>15</v>
      </c>
      <c r="C25" s="73">
        <f t="shared" si="0"/>
        <v>6200</v>
      </c>
      <c r="D25" s="73">
        <v>4400</v>
      </c>
      <c r="E25" s="74">
        <v>1800</v>
      </c>
      <c r="F25" s="75">
        <v>2197</v>
      </c>
      <c r="G25" s="76">
        <f>F25*12</f>
        <v>26364</v>
      </c>
      <c r="H25" s="77">
        <f>H26</f>
        <v>18266.304</v>
      </c>
      <c r="I25" s="78">
        <f>G25-H25</f>
        <v>8097.6959999999999</v>
      </c>
      <c r="J25" s="79">
        <f>I25/12</f>
        <v>674.80799999999999</v>
      </c>
      <c r="K25" s="80">
        <f>E25+I25</f>
        <v>9897.6959999999999</v>
      </c>
    </row>
    <row r="26" spans="1:11">
      <c r="A26" s="81" t="s">
        <v>26</v>
      </c>
      <c r="B26" s="82" t="s">
        <v>16</v>
      </c>
      <c r="C26" s="83">
        <f t="shared" si="0"/>
        <v>5000</v>
      </c>
      <c r="D26" s="83">
        <v>4400</v>
      </c>
      <c r="E26" s="84">
        <v>600</v>
      </c>
      <c r="F26" s="85">
        <v>1902.74</v>
      </c>
      <c r="G26" s="86">
        <f>F26*12</f>
        <v>22832.880000000001</v>
      </c>
      <c r="H26" s="87">
        <f>G26*A2</f>
        <v>18266.304</v>
      </c>
      <c r="I26" s="88">
        <f>G26-H26</f>
        <v>4566.5760000000009</v>
      </c>
      <c r="J26" s="89">
        <f>I26/12</f>
        <v>380.54800000000006</v>
      </c>
      <c r="K26" s="90">
        <f>E26+I26</f>
        <v>5166.5760000000009</v>
      </c>
    </row>
    <row r="27" spans="1:11">
      <c r="A27" s="91" t="s">
        <v>26</v>
      </c>
      <c r="B27" s="92" t="s">
        <v>17</v>
      </c>
      <c r="C27" s="93">
        <f t="shared" si="0"/>
        <v>8000</v>
      </c>
      <c r="D27" s="93">
        <v>4400</v>
      </c>
      <c r="E27" s="94">
        <v>3600</v>
      </c>
      <c r="F27" s="95">
        <v>1911.97</v>
      </c>
      <c r="G27" s="96">
        <f>F27*12</f>
        <v>22943.64</v>
      </c>
      <c r="H27" s="97">
        <f>G27*A2</f>
        <v>18354.912</v>
      </c>
      <c r="I27" s="98">
        <f>G27-H27</f>
        <v>4588.7279999999992</v>
      </c>
      <c r="J27" s="99">
        <f>I27/12</f>
        <v>382.39399999999995</v>
      </c>
      <c r="K27" s="100">
        <f>E27+I27</f>
        <v>8188.7279999999992</v>
      </c>
    </row>
    <row r="28" spans="1:11" s="60" customFormat="1">
      <c r="A28" s="101" t="s">
        <v>18</v>
      </c>
      <c r="B28" s="102"/>
      <c r="C28" s="102"/>
      <c r="D28" s="103"/>
      <c r="E28" s="54"/>
      <c r="F28" s="55"/>
      <c r="G28" s="56"/>
      <c r="H28" s="56"/>
      <c r="I28" s="57"/>
      <c r="J28" s="58"/>
      <c r="K28" s="59"/>
    </row>
    <row r="29" spans="1:11">
      <c r="A29" s="33" t="s">
        <v>19</v>
      </c>
      <c r="B29" s="5"/>
      <c r="C29" s="6"/>
      <c r="D29" s="6"/>
      <c r="E29" s="12"/>
      <c r="F29" s="7"/>
      <c r="G29" s="8"/>
      <c r="H29" s="8"/>
      <c r="I29" s="14"/>
      <c r="J29" s="16"/>
      <c r="K29" s="46"/>
    </row>
    <row r="30" spans="1:11" s="25" customFormat="1">
      <c r="A30" s="35" t="s">
        <v>20</v>
      </c>
      <c r="B30" s="18"/>
      <c r="C30" s="19"/>
      <c r="D30" s="19"/>
      <c r="E30" s="20"/>
      <c r="F30" s="21"/>
      <c r="G30" s="22"/>
      <c r="H30" s="22"/>
      <c r="I30" s="23"/>
      <c r="J30" s="24"/>
      <c r="K30" s="36"/>
    </row>
    <row r="31" spans="1:11" s="25" customFormat="1" ht="16.5" thickBot="1">
      <c r="A31" s="37" t="s">
        <v>21</v>
      </c>
      <c r="B31" s="38"/>
      <c r="C31" s="39"/>
      <c r="D31" s="39"/>
      <c r="E31" s="40"/>
      <c r="F31" s="41"/>
      <c r="G31" s="42"/>
      <c r="H31" s="42"/>
      <c r="I31" s="43"/>
      <c r="J31" s="44"/>
      <c r="K31" s="45"/>
    </row>
    <row r="32" spans="1:11" ht="16.5" thickBot="1">
      <c r="A32" s="26"/>
      <c r="B32" s="26"/>
      <c r="C32" s="27"/>
      <c r="D32" s="27"/>
      <c r="E32" s="28"/>
      <c r="F32" s="29"/>
      <c r="G32" s="30"/>
      <c r="H32" s="30"/>
      <c r="I32" s="31"/>
      <c r="J32" s="32"/>
      <c r="K32" s="31"/>
    </row>
    <row r="33" spans="1:11" s="1" customFormat="1" ht="63">
      <c r="A33" s="104" t="s">
        <v>27</v>
      </c>
      <c r="B33" s="105" t="s">
        <v>3</v>
      </c>
      <c r="C33" s="105" t="s">
        <v>4</v>
      </c>
      <c r="D33" s="105" t="s">
        <v>5</v>
      </c>
      <c r="E33" s="106" t="s">
        <v>6</v>
      </c>
      <c r="F33" s="105" t="s">
        <v>7</v>
      </c>
      <c r="G33" s="105" t="s">
        <v>8</v>
      </c>
      <c r="H33" s="105" t="s">
        <v>9</v>
      </c>
      <c r="I33" s="106" t="s">
        <v>10</v>
      </c>
      <c r="J33" s="106" t="s">
        <v>11</v>
      </c>
      <c r="K33" s="107" t="s">
        <v>12</v>
      </c>
    </row>
    <row r="34" spans="1:11">
      <c r="A34" s="61" t="s">
        <v>28</v>
      </c>
      <c r="B34" s="62" t="s">
        <v>14</v>
      </c>
      <c r="C34" s="63">
        <f t="shared" si="0"/>
        <v>5600</v>
      </c>
      <c r="D34" s="63">
        <v>4400</v>
      </c>
      <c r="E34" s="64">
        <v>1200</v>
      </c>
      <c r="F34" s="65">
        <v>3788.62</v>
      </c>
      <c r="G34" s="66">
        <f>F34*12</f>
        <v>45463.44</v>
      </c>
      <c r="H34" s="67">
        <f>H36</f>
        <v>32727.552000000003</v>
      </c>
      <c r="I34" s="68">
        <f>G34-H34</f>
        <v>12735.887999999999</v>
      </c>
      <c r="J34" s="69">
        <f>I34/12</f>
        <v>1061.3239999999998</v>
      </c>
      <c r="K34" s="70">
        <f>E34+I34</f>
        <v>13935.887999999999</v>
      </c>
    </row>
    <row r="35" spans="1:11">
      <c r="A35" s="71" t="s">
        <v>28</v>
      </c>
      <c r="B35" s="72" t="s">
        <v>15</v>
      </c>
      <c r="C35" s="73">
        <f t="shared" si="0"/>
        <v>6200</v>
      </c>
      <c r="D35" s="73">
        <v>4400</v>
      </c>
      <c r="E35" s="74">
        <v>1800</v>
      </c>
      <c r="F35" s="75">
        <v>3716.11</v>
      </c>
      <c r="G35" s="76">
        <f>F35*12</f>
        <v>44593.32</v>
      </c>
      <c r="H35" s="77">
        <f>H36</f>
        <v>32727.552000000003</v>
      </c>
      <c r="I35" s="78">
        <f>G35-H35</f>
        <v>11865.767999999996</v>
      </c>
      <c r="J35" s="79">
        <f>I35/12</f>
        <v>988.81399999999974</v>
      </c>
      <c r="K35" s="80">
        <f>E35+I35</f>
        <v>13665.767999999996</v>
      </c>
    </row>
    <row r="36" spans="1:11">
      <c r="A36" s="81" t="s">
        <v>28</v>
      </c>
      <c r="B36" s="82" t="s">
        <v>16</v>
      </c>
      <c r="C36" s="83">
        <f t="shared" si="0"/>
        <v>5000</v>
      </c>
      <c r="D36" s="83">
        <v>4400</v>
      </c>
      <c r="E36" s="84">
        <v>600</v>
      </c>
      <c r="F36" s="85">
        <v>3409.12</v>
      </c>
      <c r="G36" s="86">
        <f>F36*12</f>
        <v>40909.440000000002</v>
      </c>
      <c r="H36" s="87">
        <f>G36*A2</f>
        <v>32727.552000000003</v>
      </c>
      <c r="I36" s="88">
        <f>G36-H36</f>
        <v>8181.887999999999</v>
      </c>
      <c r="J36" s="89">
        <f>I36/12</f>
        <v>681.82399999999996</v>
      </c>
      <c r="K36" s="90">
        <f>E36+I36</f>
        <v>8781.887999999999</v>
      </c>
    </row>
    <row r="37" spans="1:11">
      <c r="A37" s="91" t="s">
        <v>28</v>
      </c>
      <c r="B37" s="92" t="s">
        <v>17</v>
      </c>
      <c r="C37" s="93">
        <f t="shared" si="0"/>
        <v>8000</v>
      </c>
      <c r="D37" s="93">
        <v>4400</v>
      </c>
      <c r="E37" s="94">
        <v>3600</v>
      </c>
      <c r="F37" s="95">
        <v>3227.61</v>
      </c>
      <c r="G37" s="96">
        <f>F37*12</f>
        <v>38731.32</v>
      </c>
      <c r="H37" s="97">
        <f>G37*A2</f>
        <v>30985.056</v>
      </c>
      <c r="I37" s="98">
        <f>G37-H37</f>
        <v>7746.2639999999992</v>
      </c>
      <c r="J37" s="99">
        <f>I37/12</f>
        <v>645.52199999999993</v>
      </c>
      <c r="K37" s="100">
        <f>E37+I37</f>
        <v>11346.263999999999</v>
      </c>
    </row>
    <row r="38" spans="1:11" s="60" customFormat="1">
      <c r="A38" s="101" t="s">
        <v>18</v>
      </c>
      <c r="B38" s="102"/>
      <c r="C38" s="102"/>
      <c r="D38" s="103"/>
      <c r="E38" s="54"/>
      <c r="F38" s="55"/>
      <c r="G38" s="56"/>
      <c r="H38" s="56"/>
      <c r="I38" s="57"/>
      <c r="J38" s="58"/>
      <c r="K38" s="59"/>
    </row>
    <row r="39" spans="1:11">
      <c r="A39" s="33" t="s">
        <v>19</v>
      </c>
      <c r="B39" s="9"/>
      <c r="C39" s="10"/>
      <c r="D39" s="10"/>
      <c r="E39" s="13"/>
      <c r="F39" s="9"/>
      <c r="G39" s="9"/>
      <c r="H39" s="9"/>
      <c r="I39" s="13"/>
      <c r="J39" s="13"/>
      <c r="K39" s="34"/>
    </row>
    <row r="40" spans="1:11" s="25" customFormat="1">
      <c r="A40" s="35" t="s">
        <v>20</v>
      </c>
      <c r="B40" s="18"/>
      <c r="C40" s="19"/>
      <c r="D40" s="19"/>
      <c r="E40" s="20"/>
      <c r="F40" s="21"/>
      <c r="G40" s="22"/>
      <c r="H40" s="22"/>
      <c r="I40" s="23"/>
      <c r="J40" s="24"/>
      <c r="K40" s="36"/>
    </row>
    <row r="41" spans="1:11" s="25" customFormat="1" ht="16.5" thickBot="1">
      <c r="A41" s="37" t="s">
        <v>21</v>
      </c>
      <c r="B41" s="38"/>
      <c r="C41" s="39"/>
      <c r="D41" s="39"/>
      <c r="E41" s="40"/>
      <c r="F41" s="41"/>
      <c r="G41" s="42"/>
      <c r="H41" s="42"/>
      <c r="I41" s="43"/>
      <c r="J41" s="44"/>
      <c r="K41" s="45"/>
    </row>
    <row r="42" spans="1:11">
      <c r="A42" s="3" t="s">
        <v>29</v>
      </c>
    </row>
  </sheetData>
  <hyperlinks>
    <hyperlink ref="A8" r:id="rId1" xr:uid="{00000000-0004-0000-0000-000000000000}"/>
    <hyperlink ref="A18" r:id="rId2" xr:uid="{00000000-0004-0000-0000-000001000000}"/>
    <hyperlink ref="A28" r:id="rId3" xr:uid="{00000000-0004-0000-0000-000002000000}"/>
    <hyperlink ref="A38" r:id="rId4" xr:uid="{00000000-0004-0000-0000-000003000000}"/>
  </hyperlinks>
  <pageMargins left="0.7" right="0.7" top="0.75" bottom="0.75" header="0.3" footer="0.3"/>
  <pageSetup scale="5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A8725B3EF6E4AB2119A1DC3E64BD6" ma:contentTypeVersion="8" ma:contentTypeDescription="Create a new document." ma:contentTypeScope="" ma:versionID="3e9bdbd6f660ee1270a1b4ad95c019eb">
  <xsd:schema xmlns:xsd="http://www.w3.org/2001/XMLSchema" xmlns:xs="http://www.w3.org/2001/XMLSchema" xmlns:p="http://schemas.microsoft.com/office/2006/metadata/properties" xmlns:ns2="48357294-e7f8-4467-984f-c1e7d398ad96" targetNamespace="http://schemas.microsoft.com/office/2006/metadata/properties" ma:root="true" ma:fieldsID="d8a7604bc07023693273e055b8f7b7e1" ns2:_="">
    <xsd:import namespace="48357294-e7f8-4467-984f-c1e7d398ad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7294-e7f8-4467-984f-c1e7d398a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CB78B-C688-499A-BDC8-14CE5533D3EA}"/>
</file>

<file path=customXml/itemProps2.xml><?xml version="1.0" encoding="utf-8"?>
<ds:datastoreItem xmlns:ds="http://schemas.openxmlformats.org/officeDocument/2006/customXml" ds:itemID="{08E0C480-9887-411C-B96C-6B2DB20F037B}"/>
</file>

<file path=customXml/itemProps3.xml><?xml version="1.0" encoding="utf-8"?>
<ds:datastoreItem xmlns:ds="http://schemas.openxmlformats.org/officeDocument/2006/customXml" ds:itemID="{0BE3B71B-B109-4C15-9B5F-9632F7A45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Vermont School Board Insurance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Bobby-Jo Salls</dc:creator>
  <cp:keywords/>
  <dc:description/>
  <cp:lastModifiedBy/>
  <cp:revision/>
  <dcterms:created xsi:type="dcterms:W3CDTF">2020-04-07T17:27:28Z</dcterms:created>
  <dcterms:modified xsi:type="dcterms:W3CDTF">2025-04-16T15:41:08Z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0x010100E18A8725B3EF6E4AB2119A1DC3E64BD6</vt:lpwstr>
  </property>
  <property fmtid="{D5CDD505-2E9C-101B-9397-08002B2CF9AE}" pid="3" name="Order">
    <vt:r8>355600</vt:r8>
  </property>
</Properties>
</file>